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2APP1\Users\Public\Documents\Отдел планирования и анализа расходов бюджета\Аппарат\на сайт\2024\"/>
    </mc:Choice>
  </mc:AlternateContent>
  <bookViews>
    <workbookView xWindow="0" yWindow="0" windowWidth="28800" windowHeight="12135"/>
  </bookViews>
  <sheets>
    <sheet name="01.10.2024" sheetId="1" r:id="rId1"/>
  </sheets>
  <definedNames>
    <definedName name="_xlnm.Print_Area" localSheetId="0">'01.10.2024'!$A$1:$K$36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H25" i="1"/>
  <c r="F25" i="1"/>
  <c r="D25" i="1"/>
  <c r="P24" i="1"/>
  <c r="O24" i="1"/>
  <c r="N24" i="1"/>
  <c r="G24" i="1"/>
  <c r="B24" i="1"/>
  <c r="N23" i="1"/>
  <c r="G23" i="1"/>
  <c r="B23" i="1"/>
  <c r="P22" i="1"/>
  <c r="O22" i="1"/>
  <c r="N22" i="1"/>
  <c r="G22" i="1"/>
  <c r="B22" i="1"/>
  <c r="P21" i="1"/>
  <c r="O21" i="1"/>
  <c r="N21" i="1"/>
  <c r="G21" i="1"/>
  <c r="B21" i="1"/>
  <c r="O20" i="1"/>
  <c r="N20" i="1"/>
  <c r="G20" i="1"/>
  <c r="B20" i="1"/>
  <c r="P19" i="1"/>
  <c r="O19" i="1"/>
  <c r="N19" i="1"/>
  <c r="G19" i="1"/>
  <c r="B19" i="1"/>
  <c r="P18" i="1"/>
  <c r="O18" i="1"/>
  <c r="N18" i="1"/>
  <c r="G18" i="1"/>
  <c r="B18" i="1"/>
  <c r="P17" i="1"/>
  <c r="O17" i="1"/>
  <c r="N17" i="1"/>
  <c r="G17" i="1"/>
  <c r="B17" i="1"/>
  <c r="O16" i="1"/>
  <c r="N16" i="1"/>
  <c r="G16" i="1"/>
  <c r="B16" i="1"/>
  <c r="K15" i="1"/>
  <c r="K25" i="1" s="1"/>
  <c r="P25" i="1" s="1"/>
  <c r="I15" i="1"/>
  <c r="I25" i="1" s="1"/>
  <c r="N25" i="1" s="1"/>
  <c r="H15" i="1"/>
  <c r="M15" i="1" s="1"/>
  <c r="F15" i="1"/>
  <c r="E15" i="1"/>
  <c r="E25" i="1" s="1"/>
  <c r="D15" i="1"/>
  <c r="C15" i="1"/>
  <c r="C25" i="1" s="1"/>
  <c r="P14" i="1"/>
  <c r="G14" i="1"/>
  <c r="B14" i="1"/>
  <c r="P13" i="1"/>
  <c r="G13" i="1"/>
  <c r="B13" i="1"/>
  <c r="N12" i="1"/>
  <c r="G12" i="1"/>
  <c r="B12" i="1"/>
  <c r="N11" i="1"/>
  <c r="M11" i="1"/>
  <c r="J11" i="1"/>
  <c r="J15" i="1" s="1"/>
  <c r="I11" i="1"/>
  <c r="G11" i="1"/>
  <c r="G15" i="1" s="1"/>
  <c r="G25" i="1" s="1"/>
  <c r="B11" i="1"/>
  <c r="O10" i="1"/>
  <c r="N10" i="1"/>
  <c r="M10" i="1"/>
  <c r="G10" i="1"/>
  <c r="B10" i="1"/>
  <c r="O9" i="1"/>
  <c r="N9" i="1"/>
  <c r="M9" i="1"/>
  <c r="G9" i="1"/>
  <c r="B9" i="1"/>
  <c r="O15" i="1" l="1"/>
  <c r="J25" i="1"/>
  <c r="O25" i="1" s="1"/>
  <c r="M25" i="1"/>
  <c r="N15" i="1"/>
  <c r="P15" i="1"/>
  <c r="O11" i="1"/>
  <c r="B15" i="1"/>
  <c r="B25" i="1" s="1"/>
</calcChain>
</file>

<file path=xl/sharedStrings.xml><?xml version="1.0" encoding="utf-8"?>
<sst xmlns="http://schemas.openxmlformats.org/spreadsheetml/2006/main" count="43" uniqueCount="36">
  <si>
    <t>Сведения о численности муниципальных служащих органов местного самоуправления, работников муниципальных учреждений 
МО "Город Майкоп" с указанием фактических расходов на оплату их труда
 на 01 октября 2024 года</t>
  </si>
  <si>
    <t>Наименование органа местного самоуправления      
 (муниципального учреждения)</t>
  </si>
  <si>
    <t>Среднесписочная численность за отчетный период, чел.</t>
  </si>
  <si>
    <t>Фактические расходы на оплату труда служащих (работников) учреждений,  тыс. рублей</t>
  </si>
  <si>
    <t>Примечание</t>
  </si>
  <si>
    <t>Всего</t>
  </si>
  <si>
    <t>в том числе:</t>
  </si>
  <si>
    <t>муниципальные должности</t>
  </si>
  <si>
    <t>муниципальные служащие</t>
  </si>
  <si>
    <t>неотнесенные к муниципальной службе</t>
  </si>
  <si>
    <t>работники учреждений</t>
  </si>
  <si>
    <t>СНД</t>
  </si>
  <si>
    <t>КСП</t>
  </si>
  <si>
    <t>Администрация</t>
  </si>
  <si>
    <t>за счет субвенции</t>
  </si>
  <si>
    <t>МКУ "АТУ"</t>
  </si>
  <si>
    <t>Майкопские новости</t>
  </si>
  <si>
    <t xml:space="preserve">Администрация </t>
  </si>
  <si>
    <t>Управление архитектуры и градостроительства</t>
  </si>
  <si>
    <t>Комитет по физической культуре и спорту</t>
  </si>
  <si>
    <t>Управление по чрезвычайным ситуациям</t>
  </si>
  <si>
    <t>Финансовое управление</t>
  </si>
  <si>
    <t>Комитет по управлению имуществом</t>
  </si>
  <si>
    <t>Управление культуры</t>
  </si>
  <si>
    <t>Комитет по образованию</t>
  </si>
  <si>
    <t>Управление сельского хозяйства</t>
  </si>
  <si>
    <t>Управление ЖКХ и благоустройства</t>
  </si>
  <si>
    <t>Итого</t>
  </si>
  <si>
    <t>численность указывается фактическая</t>
  </si>
  <si>
    <t>только КОСГУ 211 по факту  (все,что начислили по сост.на 31 число)</t>
  </si>
  <si>
    <t>премия по смотр-конкурсу включается</t>
  </si>
  <si>
    <t>Руководитель Финансового управления администрации МО "Город Майкоп"</t>
  </si>
  <si>
    <t>Л.В. Ялина</t>
  </si>
  <si>
    <t>Начальник Финансового управления Администрации МО "Город Майкоп"</t>
  </si>
  <si>
    <t>Сагдакова А.Д.</t>
  </si>
  <si>
    <t>52-45-49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</si>
</sst>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0" xfId="0" applyNumberFormat="1" applyFont="1"/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0" xfId="0" applyFont="1" applyFill="1"/>
    <xf numFmtId="0" fontId="4" fillId="6" borderId="2" xfId="0" applyFont="1" applyFill="1" applyBorder="1" applyAlignment="1">
      <alignment horizontal="left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 applyFont="1"/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center" vertical="distributed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zoomScale="115" zoomScaleNormal="120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5" sqref="J15"/>
    </sheetView>
  </sheetViews>
  <sheetFormatPr defaultRowHeight="12.75" x14ac:dyDescent="0.2"/>
  <cols>
    <col min="1" max="1" width="42.28515625" style="1" customWidth="1"/>
    <col min="2" max="2" width="9.28515625" style="1" bestFit="1" customWidth="1"/>
    <col min="3" max="3" width="15" style="1" customWidth="1"/>
    <col min="4" max="4" width="14.85546875" style="1" customWidth="1"/>
    <col min="5" max="5" width="14.42578125" style="1" customWidth="1"/>
    <col min="6" max="6" width="14" style="1" customWidth="1"/>
    <col min="7" max="7" width="14.140625" style="1" customWidth="1"/>
    <col min="8" max="8" width="14.85546875" style="1" customWidth="1"/>
    <col min="9" max="9" width="15.140625" style="1" customWidth="1"/>
    <col min="10" max="10" width="14.5703125" style="1" customWidth="1"/>
    <col min="11" max="11" width="14.85546875" style="1" customWidth="1"/>
    <col min="12" max="12" width="12.7109375" style="1" hidden="1" customWidth="1"/>
    <col min="13" max="15" width="9.140625" style="1"/>
    <col min="16" max="16" width="10" style="1" customWidth="1"/>
    <col min="17" max="16384" width="9.140625" style="1"/>
  </cols>
  <sheetData>
    <row r="1" spans="1:16" x14ac:dyDescent="0.2">
      <c r="K1" s="42"/>
      <c r="L1" s="42"/>
    </row>
    <row r="3" spans="1:16" ht="63.75" customHeight="1" x14ac:dyDescent="0.2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6" ht="15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6" ht="27.75" customHeight="1" x14ac:dyDescent="0.2">
      <c r="A6" s="45" t="s">
        <v>1</v>
      </c>
      <c r="B6" s="48" t="s">
        <v>2</v>
      </c>
      <c r="C6" s="48"/>
      <c r="D6" s="48"/>
      <c r="E6" s="48"/>
      <c r="F6" s="48"/>
      <c r="G6" s="48" t="s">
        <v>3</v>
      </c>
      <c r="H6" s="48"/>
      <c r="I6" s="48"/>
      <c r="J6" s="48"/>
      <c r="K6" s="48"/>
      <c r="L6" s="49" t="s">
        <v>4</v>
      </c>
    </row>
    <row r="7" spans="1:16" x14ac:dyDescent="0.2">
      <c r="A7" s="46"/>
      <c r="B7" s="52" t="s">
        <v>5</v>
      </c>
      <c r="C7" s="48" t="s">
        <v>6</v>
      </c>
      <c r="D7" s="48"/>
      <c r="E7" s="48"/>
      <c r="F7" s="48"/>
      <c r="G7" s="52" t="s">
        <v>5</v>
      </c>
      <c r="H7" s="48" t="s">
        <v>6</v>
      </c>
      <c r="I7" s="48"/>
      <c r="J7" s="48"/>
      <c r="K7" s="48"/>
      <c r="L7" s="50"/>
    </row>
    <row r="8" spans="1:16" ht="51" x14ac:dyDescent="0.2">
      <c r="A8" s="47"/>
      <c r="B8" s="52"/>
      <c r="C8" s="4" t="s">
        <v>7</v>
      </c>
      <c r="D8" s="4" t="s">
        <v>8</v>
      </c>
      <c r="E8" s="4" t="s">
        <v>9</v>
      </c>
      <c r="F8" s="4" t="s">
        <v>10</v>
      </c>
      <c r="G8" s="52"/>
      <c r="H8" s="4" t="s">
        <v>7</v>
      </c>
      <c r="I8" s="4" t="s">
        <v>8</v>
      </c>
      <c r="J8" s="4" t="s">
        <v>9</v>
      </c>
      <c r="K8" s="4" t="s">
        <v>10</v>
      </c>
      <c r="L8" s="51"/>
    </row>
    <row r="9" spans="1:16" x14ac:dyDescent="0.2">
      <c r="A9" s="5" t="s">
        <v>11</v>
      </c>
      <c r="B9" s="6">
        <f>SUM(C9:F9)</f>
        <v>13.8</v>
      </c>
      <c r="C9" s="7">
        <v>2</v>
      </c>
      <c r="D9" s="7">
        <v>10.8</v>
      </c>
      <c r="E9" s="7">
        <v>1</v>
      </c>
      <c r="F9" s="8"/>
      <c r="G9" s="9">
        <f>SUM(H9:K9)</f>
        <v>8539.2999999999993</v>
      </c>
      <c r="H9" s="7">
        <v>2217</v>
      </c>
      <c r="I9" s="7">
        <v>5976.9</v>
      </c>
      <c r="J9" s="7">
        <v>345.4</v>
      </c>
      <c r="K9" s="7"/>
      <c r="L9" s="10"/>
      <c r="M9" s="11">
        <f>H9/C9/9</f>
        <v>123.16666666666667</v>
      </c>
      <c r="N9" s="11">
        <f>I9/D9/9</f>
        <v>61.490740740740733</v>
      </c>
      <c r="O9" s="11">
        <f>J9/E9/9</f>
        <v>38.377777777777773</v>
      </c>
      <c r="P9" s="11"/>
    </row>
    <row r="10" spans="1:16" ht="13.5" customHeight="1" x14ac:dyDescent="0.2">
      <c r="A10" s="5" t="s">
        <v>12</v>
      </c>
      <c r="B10" s="6">
        <f>SUM(C10:F10)</f>
        <v>10.8</v>
      </c>
      <c r="C10" s="7">
        <v>2</v>
      </c>
      <c r="D10" s="7">
        <v>7</v>
      </c>
      <c r="E10" s="7">
        <v>1.8</v>
      </c>
      <c r="F10" s="8"/>
      <c r="G10" s="9">
        <f t="shared" ref="G10:G14" si="0">SUM(H10:K10)</f>
        <v>5579.8</v>
      </c>
      <c r="H10" s="7">
        <v>1832.4</v>
      </c>
      <c r="I10" s="7">
        <v>3379.9</v>
      </c>
      <c r="J10" s="7">
        <v>367.5</v>
      </c>
      <c r="K10" s="7"/>
      <c r="L10" s="10"/>
      <c r="M10" s="11">
        <f t="shared" ref="M10:O25" si="1">H10/C10/9</f>
        <v>101.80000000000001</v>
      </c>
      <c r="N10" s="11">
        <f t="shared" si="1"/>
        <v>53.649206349206352</v>
      </c>
      <c r="O10" s="11">
        <f t="shared" si="1"/>
        <v>22.685185185185183</v>
      </c>
      <c r="P10" s="11"/>
    </row>
    <row r="11" spans="1:16" hidden="1" x14ac:dyDescent="0.2">
      <c r="A11" s="12" t="s">
        <v>13</v>
      </c>
      <c r="B11" s="13">
        <f t="shared" ref="B11:B13" si="2">SUM(C11:F11)</f>
        <v>111.1</v>
      </c>
      <c r="C11" s="8">
        <v>1</v>
      </c>
      <c r="D11" s="8">
        <v>105</v>
      </c>
      <c r="E11" s="8">
        <v>5.0999999999999996</v>
      </c>
      <c r="F11" s="8"/>
      <c r="G11" s="14">
        <f t="shared" si="0"/>
        <v>60934.9</v>
      </c>
      <c r="H11" s="7">
        <v>2133.5</v>
      </c>
      <c r="I11" s="7">
        <f>56941.6-10</f>
        <v>56931.6</v>
      </c>
      <c r="J11" s="7">
        <f>1859.8+10</f>
        <v>1869.8</v>
      </c>
      <c r="K11" s="7"/>
      <c r="L11" s="10"/>
      <c r="M11" s="11">
        <f t="shared" si="1"/>
        <v>237.05555555555554</v>
      </c>
      <c r="N11" s="11">
        <f t="shared" si="1"/>
        <v>60.245079365079363</v>
      </c>
      <c r="O11" s="11">
        <f t="shared" si="1"/>
        <v>40.736383442265797</v>
      </c>
      <c r="P11" s="11"/>
    </row>
    <row r="12" spans="1:16" hidden="1" x14ac:dyDescent="0.2">
      <c r="A12" s="12" t="s">
        <v>14</v>
      </c>
      <c r="B12" s="13">
        <f t="shared" si="2"/>
        <v>12</v>
      </c>
      <c r="C12" s="8"/>
      <c r="D12" s="8">
        <v>12</v>
      </c>
      <c r="E12" s="8"/>
      <c r="F12" s="8"/>
      <c r="G12" s="15">
        <f t="shared" si="0"/>
        <v>4700.1000000000004</v>
      </c>
      <c r="H12" s="7"/>
      <c r="I12" s="7">
        <v>4700.1000000000004</v>
      </c>
      <c r="J12" s="7"/>
      <c r="K12" s="7"/>
      <c r="L12" s="10"/>
      <c r="M12" s="11"/>
      <c r="N12" s="11">
        <f t="shared" si="1"/>
        <v>43.519444444444446</v>
      </c>
      <c r="O12" s="11"/>
      <c r="P12" s="11"/>
    </row>
    <row r="13" spans="1:16" hidden="1" x14ac:dyDescent="0.2">
      <c r="A13" s="12" t="s">
        <v>15</v>
      </c>
      <c r="B13" s="13">
        <f t="shared" si="2"/>
        <v>35.299999999999997</v>
      </c>
      <c r="C13" s="8"/>
      <c r="D13" s="8"/>
      <c r="E13" s="8"/>
      <c r="F13" s="8">
        <v>35.299999999999997</v>
      </c>
      <c r="G13" s="15">
        <f t="shared" si="0"/>
        <v>9281.2000000000007</v>
      </c>
      <c r="H13" s="7"/>
      <c r="I13" s="7"/>
      <c r="J13" s="7"/>
      <c r="K13" s="7">
        <v>9281.2000000000007</v>
      </c>
      <c r="L13" s="10"/>
      <c r="M13" s="11"/>
      <c r="N13" s="11"/>
      <c r="O13" s="11"/>
      <c r="P13" s="11">
        <f>K13/F13/6</f>
        <v>43.820585457979234</v>
      </c>
    </row>
    <row r="14" spans="1:16" hidden="1" x14ac:dyDescent="0.2">
      <c r="A14" s="12" t="s">
        <v>16</v>
      </c>
      <c r="B14" s="13">
        <f>SUM(C14:F14)</f>
        <v>14</v>
      </c>
      <c r="C14" s="8"/>
      <c r="D14" s="8"/>
      <c r="E14" s="8"/>
      <c r="F14" s="8">
        <v>14</v>
      </c>
      <c r="G14" s="15">
        <f t="shared" si="0"/>
        <v>3422.2</v>
      </c>
      <c r="H14" s="7"/>
      <c r="I14" s="7"/>
      <c r="J14" s="7"/>
      <c r="K14" s="7">
        <v>3422.2</v>
      </c>
      <c r="L14" s="10"/>
      <c r="M14" s="11"/>
      <c r="N14" s="11"/>
      <c r="O14" s="11"/>
      <c r="P14" s="11">
        <f>K14/F14/6</f>
        <v>40.740476190476187</v>
      </c>
    </row>
    <row r="15" spans="1:16" x14ac:dyDescent="0.2">
      <c r="A15" s="5" t="s">
        <v>17</v>
      </c>
      <c r="B15" s="16">
        <f>SUM(C15:F15)</f>
        <v>172.39999999999998</v>
      </c>
      <c r="C15" s="17">
        <f>SUM(C11:C14)</f>
        <v>1</v>
      </c>
      <c r="D15" s="17">
        <f>SUM(D11:D14)</f>
        <v>117</v>
      </c>
      <c r="E15" s="17">
        <f>SUM(E11:E14)</f>
        <v>5.0999999999999996</v>
      </c>
      <c r="F15" s="17">
        <f>SUM(F11:F14)</f>
        <v>49.3</v>
      </c>
      <c r="G15" s="18">
        <f t="shared" ref="G15" si="3">SUM(G11:G14)</f>
        <v>78338.399999999994</v>
      </c>
      <c r="H15" s="17">
        <f>SUM(H11:H14)</f>
        <v>2133.5</v>
      </c>
      <c r="I15" s="17">
        <f>SUM(I11:I14)</f>
        <v>61631.7</v>
      </c>
      <c r="J15" s="17">
        <f>SUM(J11:J14)</f>
        <v>1869.8</v>
      </c>
      <c r="K15" s="17">
        <f t="shared" ref="K15" si="4">SUM(K11:K14)</f>
        <v>12703.400000000001</v>
      </c>
      <c r="L15" s="10"/>
      <c r="M15" s="11">
        <f t="shared" si="1"/>
        <v>237.05555555555554</v>
      </c>
      <c r="N15" s="11">
        <f t="shared" si="1"/>
        <v>58.529629629629625</v>
      </c>
      <c r="O15" s="11">
        <f t="shared" si="1"/>
        <v>40.736383442265797</v>
      </c>
      <c r="P15" s="11">
        <f>K15/F15/9</f>
        <v>28.630606265494709</v>
      </c>
    </row>
    <row r="16" spans="1:16" ht="14.25" customHeight="1" x14ac:dyDescent="0.2">
      <c r="A16" s="5" t="s">
        <v>18</v>
      </c>
      <c r="B16" s="16">
        <f t="shared" ref="B16:B24" si="5">SUM(C16:F16)</f>
        <v>21.7</v>
      </c>
      <c r="C16" s="17"/>
      <c r="D16" s="17">
        <v>17.2</v>
      </c>
      <c r="E16" s="17">
        <v>4.5</v>
      </c>
      <c r="F16" s="17"/>
      <c r="G16" s="16">
        <f t="shared" ref="G16:G24" si="6">SUM(H16:K16)</f>
        <v>9428.7000000000007</v>
      </c>
      <c r="H16" s="17"/>
      <c r="I16" s="17">
        <v>8140</v>
      </c>
      <c r="J16" s="17">
        <v>1288.7</v>
      </c>
      <c r="K16" s="17"/>
      <c r="L16" s="10"/>
      <c r="M16" s="11"/>
      <c r="N16" s="11">
        <f t="shared" si="1"/>
        <v>52.583979328165377</v>
      </c>
      <c r="O16" s="11">
        <f t="shared" si="1"/>
        <v>31.819753086419755</v>
      </c>
      <c r="P16" s="11"/>
    </row>
    <row r="17" spans="1:17" ht="14.25" customHeight="1" x14ac:dyDescent="0.2">
      <c r="A17" s="5" t="s">
        <v>19</v>
      </c>
      <c r="B17" s="16">
        <f>SUM(C17:F17)</f>
        <v>122.2</v>
      </c>
      <c r="C17" s="17"/>
      <c r="D17" s="17">
        <v>3</v>
      </c>
      <c r="E17" s="17">
        <v>4</v>
      </c>
      <c r="F17" s="17">
        <v>115.2</v>
      </c>
      <c r="G17" s="16">
        <f t="shared" si="6"/>
        <v>41688</v>
      </c>
      <c r="H17" s="17"/>
      <c r="I17" s="17">
        <v>1976.2</v>
      </c>
      <c r="J17" s="17">
        <v>1331.6</v>
      </c>
      <c r="K17" s="17">
        <v>38380.199999999997</v>
      </c>
      <c r="L17" s="10"/>
      <c r="M17" s="11"/>
      <c r="N17" s="11">
        <f t="shared" si="1"/>
        <v>73.19259259259259</v>
      </c>
      <c r="O17" s="11">
        <f t="shared" si="1"/>
        <v>36.988888888888887</v>
      </c>
      <c r="P17" s="11">
        <f>K17/F17/9</f>
        <v>37.01793981481481</v>
      </c>
    </row>
    <row r="18" spans="1:17" ht="15" customHeight="1" x14ac:dyDescent="0.2">
      <c r="A18" s="19" t="s">
        <v>20</v>
      </c>
      <c r="B18" s="16">
        <f t="shared" si="5"/>
        <v>46.6</v>
      </c>
      <c r="C18" s="17"/>
      <c r="D18" s="17">
        <v>11.6</v>
      </c>
      <c r="E18" s="17">
        <v>1</v>
      </c>
      <c r="F18" s="17">
        <v>34</v>
      </c>
      <c r="G18" s="16">
        <f t="shared" si="6"/>
        <v>17881.400000000001</v>
      </c>
      <c r="H18" s="17"/>
      <c r="I18" s="17">
        <v>6275.6</v>
      </c>
      <c r="J18" s="17">
        <v>498.2</v>
      </c>
      <c r="K18" s="17">
        <v>11107.6</v>
      </c>
      <c r="L18" s="10"/>
      <c r="M18" s="11"/>
      <c r="N18" s="11">
        <f t="shared" si="1"/>
        <v>60.111111111111114</v>
      </c>
      <c r="O18" s="11">
        <f t="shared" si="1"/>
        <v>55.355555555555554</v>
      </c>
      <c r="P18" s="11">
        <f>K18/F18/9</f>
        <v>36.299346405228761</v>
      </c>
    </row>
    <row r="19" spans="1:17" x14ac:dyDescent="0.2">
      <c r="A19" s="5" t="s">
        <v>21</v>
      </c>
      <c r="B19" s="16">
        <f t="shared" si="5"/>
        <v>33</v>
      </c>
      <c r="C19" s="17"/>
      <c r="D19" s="17">
        <v>19.100000000000001</v>
      </c>
      <c r="E19" s="17">
        <v>1.9</v>
      </c>
      <c r="F19" s="17">
        <v>12</v>
      </c>
      <c r="G19" s="16">
        <f t="shared" si="6"/>
        <v>16521.599999999999</v>
      </c>
      <c r="H19" s="17"/>
      <c r="I19" s="17">
        <v>10151.1</v>
      </c>
      <c r="J19" s="17">
        <v>886.1</v>
      </c>
      <c r="K19" s="17">
        <v>5484.4</v>
      </c>
      <c r="L19" s="10"/>
      <c r="M19" s="11"/>
      <c r="N19" s="11">
        <f t="shared" si="1"/>
        <v>59.052356020942412</v>
      </c>
      <c r="O19" s="11">
        <f t="shared" si="1"/>
        <v>51.8187134502924</v>
      </c>
      <c r="P19" s="11">
        <f>K19/F19/9</f>
        <v>50.781481481481478</v>
      </c>
    </row>
    <row r="20" spans="1:17" x14ac:dyDescent="0.2">
      <c r="A20" s="5" t="s">
        <v>22</v>
      </c>
      <c r="B20" s="16">
        <f t="shared" si="5"/>
        <v>38.300000000000004</v>
      </c>
      <c r="C20" s="17"/>
      <c r="D20" s="17">
        <v>36.1</v>
      </c>
      <c r="E20" s="17">
        <v>2.2000000000000002</v>
      </c>
      <c r="F20" s="17"/>
      <c r="G20" s="16">
        <f t="shared" si="6"/>
        <v>16926.899999999998</v>
      </c>
      <c r="H20" s="17"/>
      <c r="I20" s="17">
        <v>16229.3</v>
      </c>
      <c r="J20" s="17">
        <v>697.6</v>
      </c>
      <c r="K20" s="17"/>
      <c r="L20" s="10"/>
      <c r="M20" s="11"/>
      <c r="N20" s="11">
        <f t="shared" si="1"/>
        <v>49.951677439212062</v>
      </c>
      <c r="O20" s="11">
        <f t="shared" si="1"/>
        <v>35.232323232323232</v>
      </c>
      <c r="P20" s="11"/>
    </row>
    <row r="21" spans="1:17" x14ac:dyDescent="0.2">
      <c r="A21" s="5" t="s">
        <v>23</v>
      </c>
      <c r="B21" s="16">
        <f t="shared" si="5"/>
        <v>281.2</v>
      </c>
      <c r="C21" s="17"/>
      <c r="D21" s="17">
        <v>4</v>
      </c>
      <c r="E21" s="17">
        <v>4.8</v>
      </c>
      <c r="F21" s="17">
        <v>272.39999999999998</v>
      </c>
      <c r="G21" s="16">
        <f t="shared" si="6"/>
        <v>110739.5</v>
      </c>
      <c r="H21" s="17"/>
      <c r="I21" s="17">
        <v>2226.5</v>
      </c>
      <c r="J21" s="17">
        <v>2046.8</v>
      </c>
      <c r="K21" s="17">
        <v>106466.2</v>
      </c>
      <c r="L21" s="10"/>
      <c r="M21" s="11"/>
      <c r="N21" s="11">
        <f t="shared" si="1"/>
        <v>61.847222222222221</v>
      </c>
      <c r="O21" s="11">
        <f t="shared" si="1"/>
        <v>47.379629629629633</v>
      </c>
      <c r="P21" s="11">
        <f>K21/F21/9</f>
        <v>43.427231195953667</v>
      </c>
    </row>
    <row r="22" spans="1:17" s="21" customFormat="1" x14ac:dyDescent="0.2">
      <c r="A22" s="5" t="s">
        <v>24</v>
      </c>
      <c r="B22" s="18">
        <f t="shared" si="5"/>
        <v>3395.4</v>
      </c>
      <c r="C22" s="17"/>
      <c r="D22" s="17">
        <v>22.3</v>
      </c>
      <c r="E22" s="17">
        <v>2</v>
      </c>
      <c r="F22" s="17">
        <v>3371.1</v>
      </c>
      <c r="G22" s="18">
        <f t="shared" si="6"/>
        <v>1152445.7</v>
      </c>
      <c r="H22" s="17"/>
      <c r="I22" s="17">
        <v>11472.8</v>
      </c>
      <c r="J22" s="17">
        <v>863.4</v>
      </c>
      <c r="K22" s="17">
        <v>1140109.5</v>
      </c>
      <c r="L22" s="20"/>
      <c r="M22" s="11"/>
      <c r="N22" s="11">
        <f t="shared" si="1"/>
        <v>57.163926258096659</v>
      </c>
      <c r="O22" s="11">
        <f t="shared" si="1"/>
        <v>47.966666666666669</v>
      </c>
      <c r="P22" s="11">
        <f>K22/F22/9</f>
        <v>37.577892478221749</v>
      </c>
      <c r="Q22" s="1"/>
    </row>
    <row r="23" spans="1:17" x14ac:dyDescent="0.2">
      <c r="A23" s="5" t="s">
        <v>25</v>
      </c>
      <c r="B23" s="16">
        <f t="shared" si="5"/>
        <v>4</v>
      </c>
      <c r="C23" s="17"/>
      <c r="D23" s="17">
        <v>4</v>
      </c>
      <c r="E23" s="17"/>
      <c r="F23" s="17"/>
      <c r="G23" s="16">
        <f t="shared" si="6"/>
        <v>2088.1999999999998</v>
      </c>
      <c r="H23" s="17"/>
      <c r="I23" s="17">
        <v>2088.1999999999998</v>
      </c>
      <c r="J23" s="17"/>
      <c r="K23" s="17"/>
      <c r="L23" s="10"/>
      <c r="M23" s="11"/>
      <c r="N23" s="11">
        <f t="shared" si="1"/>
        <v>58.005555555555553</v>
      </c>
      <c r="O23" s="11"/>
      <c r="P23" s="11"/>
    </row>
    <row r="24" spans="1:17" x14ac:dyDescent="0.2">
      <c r="A24" s="5" t="s">
        <v>26</v>
      </c>
      <c r="B24" s="16">
        <f t="shared" si="5"/>
        <v>96.6</v>
      </c>
      <c r="C24" s="17"/>
      <c r="D24" s="17">
        <v>33</v>
      </c>
      <c r="E24" s="17">
        <v>2.5</v>
      </c>
      <c r="F24" s="17">
        <v>61.1</v>
      </c>
      <c r="G24" s="16">
        <f t="shared" si="6"/>
        <v>38010.300000000003</v>
      </c>
      <c r="H24" s="17"/>
      <c r="I24" s="17">
        <v>16257</v>
      </c>
      <c r="J24" s="17">
        <v>897.7</v>
      </c>
      <c r="K24" s="17">
        <v>20855.599999999999</v>
      </c>
      <c r="L24" s="10"/>
      <c r="M24" s="11"/>
      <c r="N24" s="11">
        <f t="shared" si="1"/>
        <v>54.737373737373737</v>
      </c>
      <c r="O24" s="11">
        <f>J24/E24/9</f>
        <v>39.897777777777783</v>
      </c>
      <c r="P24" s="11">
        <f>K24/F24/9</f>
        <v>37.926168394253494</v>
      </c>
    </row>
    <row r="25" spans="1:17" s="25" customFormat="1" x14ac:dyDescent="0.2">
      <c r="A25" s="22" t="s">
        <v>27</v>
      </c>
      <c r="B25" s="23">
        <f t="shared" ref="B25:K25" si="7">SUM(B15+B16+B17+B18+B19+B20+B21+B22+B23+B24)+B9+B10</f>
        <v>4236.0000000000009</v>
      </c>
      <c r="C25" s="23">
        <f>SUM(C15+C16+C17+C18+C19+C20+C21+C22+C23+C24)+C9+C10</f>
        <v>5</v>
      </c>
      <c r="D25" s="23">
        <f>SUM(D15+D16+D17+D18+D19+D20+D21+D22+D23+D24)+D9+D10</f>
        <v>285.09999999999997</v>
      </c>
      <c r="E25" s="23">
        <f>SUM(E15+E16+E17+E18+E19+E20+E21+E22+E23+E24)+E9+E10</f>
        <v>30.8</v>
      </c>
      <c r="F25" s="23">
        <f>SUM(F15+F16+F17+F18+F19+F20+F21+F22+F23+F24)+F9+F10</f>
        <v>3915.1</v>
      </c>
      <c r="G25" s="23">
        <f t="shared" si="7"/>
        <v>1498187.8</v>
      </c>
      <c r="H25" s="23">
        <f>SUM(H15+H16+H17+H18+H19+H20+H21+H22+H23+H24)+H9+H10</f>
        <v>6182.9</v>
      </c>
      <c r="I25" s="23">
        <f t="shared" si="7"/>
        <v>145805.20000000001</v>
      </c>
      <c r="J25" s="23">
        <f t="shared" si="7"/>
        <v>11092.800000000001</v>
      </c>
      <c r="K25" s="23">
        <f t="shared" si="7"/>
        <v>1335106.9000000001</v>
      </c>
      <c r="L25" s="24"/>
      <c r="M25" s="11">
        <f>H25/C25/9</f>
        <v>137.39777777777778</v>
      </c>
      <c r="N25" s="11">
        <f t="shared" si="1"/>
        <v>56.824194239837887</v>
      </c>
      <c r="O25" s="11">
        <f>J25/E25/9</f>
        <v>40.01731601731602</v>
      </c>
      <c r="P25" s="11">
        <f>K25/F25/9</f>
        <v>37.89052926134994</v>
      </c>
      <c r="Q25" s="1"/>
    </row>
    <row r="26" spans="1:17" ht="9" hidden="1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O26" s="27" t="e">
        <f t="shared" ref="O26:O29" si="8">J26/E26/6</f>
        <v>#DIV/0!</v>
      </c>
    </row>
    <row r="27" spans="1:17" hidden="1" x14ac:dyDescent="0.2">
      <c r="A27" s="28" t="s">
        <v>28</v>
      </c>
      <c r="B27" s="26"/>
      <c r="C27" s="26"/>
      <c r="D27" s="26"/>
      <c r="E27" s="26"/>
      <c r="F27" s="26"/>
      <c r="G27" s="26"/>
      <c r="H27" s="37" t="s">
        <v>29</v>
      </c>
      <c r="I27" s="37"/>
      <c r="J27" s="37"/>
      <c r="K27" s="37"/>
      <c r="L27" s="37"/>
      <c r="O27" s="27" t="e">
        <f t="shared" si="8"/>
        <v>#DIV/0!</v>
      </c>
    </row>
    <row r="28" spans="1:17" ht="14.25" hidden="1" x14ac:dyDescent="0.2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29"/>
      <c r="K28" s="29"/>
      <c r="O28" s="27" t="e">
        <f t="shared" si="8"/>
        <v>#DIV/0!</v>
      </c>
    </row>
    <row r="29" spans="1:17" ht="28.5" hidden="1" x14ac:dyDescent="0.2">
      <c r="A29" s="30" t="s">
        <v>31</v>
      </c>
      <c r="B29" s="39" t="s">
        <v>32</v>
      </c>
      <c r="C29" s="39"/>
      <c r="D29" s="39"/>
      <c r="E29" s="39"/>
      <c r="F29" s="39"/>
      <c r="G29" s="39"/>
      <c r="H29" s="39"/>
      <c r="I29" s="39"/>
      <c r="J29" s="39"/>
      <c r="K29" s="39"/>
      <c r="O29" s="27" t="e">
        <f t="shared" si="8"/>
        <v>#DIV/0!</v>
      </c>
    </row>
    <row r="30" spans="1:17" ht="14.25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7" ht="30" x14ac:dyDescent="0.2">
      <c r="A31" s="32" t="s">
        <v>33</v>
      </c>
      <c r="B31" s="40" t="s">
        <v>32</v>
      </c>
      <c r="C31" s="40"/>
      <c r="D31" s="40"/>
      <c r="E31" s="40"/>
      <c r="F31" s="40"/>
      <c r="G31" s="40"/>
      <c r="H31" s="40"/>
      <c r="I31" s="40"/>
      <c r="J31" s="40"/>
      <c r="K31" s="40"/>
    </row>
    <row r="32" spans="1:17" ht="14.25" x14ac:dyDescent="0.2">
      <c r="A32" s="33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">
      <c r="A33" s="34"/>
      <c r="B33" s="3"/>
      <c r="C33" s="3"/>
      <c r="D33" s="3"/>
      <c r="E33" s="41"/>
      <c r="F33" s="41"/>
      <c r="G33" s="41"/>
      <c r="H33" s="3"/>
      <c r="I33" s="3"/>
      <c r="J33" s="3"/>
      <c r="K33" s="3"/>
    </row>
    <row r="34" spans="1:11" x14ac:dyDescent="0.2">
      <c r="A34" s="35" t="s">
        <v>34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6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6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</sheetData>
  <mergeCells count="15">
    <mergeCell ref="K1:L1"/>
    <mergeCell ref="A3:K3"/>
    <mergeCell ref="A6:A8"/>
    <mergeCell ref="B6:F6"/>
    <mergeCell ref="G6:K6"/>
    <mergeCell ref="L6:L8"/>
    <mergeCell ref="B7:B8"/>
    <mergeCell ref="C7:F7"/>
    <mergeCell ref="G7:G8"/>
    <mergeCell ref="H7:K7"/>
    <mergeCell ref="H27:L27"/>
    <mergeCell ref="A28:I28"/>
    <mergeCell ref="B29:K29"/>
    <mergeCell ref="B31:K31"/>
    <mergeCell ref="E33:G33"/>
  </mergeCells>
  <pageMargins left="0.70866141732283472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СагдаковаАД</dc:creator>
  <cp:lastModifiedBy>СагдаковаАД</cp:lastModifiedBy>
  <dcterms:created xsi:type="dcterms:W3CDTF">2024-10-15T14:04:41Z</dcterms:created>
  <dcterms:modified xsi:type="dcterms:W3CDTF">2024-10-15T14:06:26Z</dcterms:modified>
</cp:coreProperties>
</file>